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tturato (2)" sheetId="1" r:id="rId1"/>
    <sheet name="fatturato (3)" sheetId="2" r:id="rId2"/>
  </sheets>
  <externalReferences>
    <externalReference r:id="rId5"/>
  </externalReferences>
  <definedNames>
    <definedName name="_xlnm.Print_Area" localSheetId="0">'fatturato (2)'!#REF!</definedName>
    <definedName name="_xlnm.Print_Area" localSheetId="1">'fatturato (3)'!#REF!</definedName>
  </definedNames>
  <calcPr fullCalcOnLoad="1"/>
</workbook>
</file>

<file path=xl/sharedStrings.xml><?xml version="1.0" encoding="utf-8"?>
<sst xmlns="http://schemas.openxmlformats.org/spreadsheetml/2006/main" count="127" uniqueCount="73">
  <si>
    <t>2011 fec</t>
  </si>
  <si>
    <t>2011 riconosc</t>
  </si>
  <si>
    <t>diffe</t>
  </si>
  <si>
    <t>2012 fec</t>
  </si>
  <si>
    <t>2012 riconosc</t>
  </si>
  <si>
    <t>saldi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</si>
  <si>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</si>
  <si>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</si>
  <si>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</si>
  <si>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</si>
  <si>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Assistenza specialistica strutture accreditate per propri assistiti</t>
  </si>
  <si>
    <t>Costi per assistenza specialistica strutture accreditate per residenti altre aa.ss.ll. piemontesi</t>
  </si>
  <si>
    <t>Costi per assistenza specialistica strutture accreditate per residenti altre aa.ss.ll. extra-Regione</t>
  </si>
  <si>
    <t>Costi per prestazioni specialistiche da strutture accreditate dalle Asl per propri residenti - parificazione ai contratti siglati</t>
  </si>
  <si>
    <t>COSTI</t>
  </si>
  <si>
    <t>AUMENTO</t>
  </si>
  <si>
    <t>AL.PREST.SANIT.EROG.DA</t>
  </si>
  <si>
    <t>a1</t>
  </si>
  <si>
    <t>tot ospedaliera</t>
  </si>
  <si>
    <t>tot specialistica</t>
  </si>
  <si>
    <t xml:space="preserve">tot complessivo </t>
  </si>
  <si>
    <t>FEC biennio 11 / 12</t>
  </si>
  <si>
    <t>.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</si>
  <si>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</si>
  <si>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</si>
  <si>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Altre prestazioni sanitarie erogate da privati v/residenti extraregione in compensazione (mobilità attiva)</t>
  </si>
  <si>
    <t>costo biennio 11 /12</t>
  </si>
  <si>
    <t xml:space="preserve">costo 2012 </t>
  </si>
  <si>
    <t>costo 2011</t>
  </si>
  <si>
    <t>a2</t>
  </si>
  <si>
    <t>a3</t>
  </si>
  <si>
    <t>a4</t>
  </si>
  <si>
    <t>a5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</si>
  <si>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</si>
  <si>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</si>
  <si>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</si>
  <si>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</si>
  <si>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</si>
  <si>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</si>
  <si>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</si>
  <si>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</si>
  <si>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</si>
  <si>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</si>
  <si>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</si>
  <si>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</si>
  <si>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</si>
  <si>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</si>
  <si>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</si>
  <si>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</si>
  <si>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</si>
  <si>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</si>
  <si>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</si>
  <si>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</si>
  <si>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</si>
  <si>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</si>
  <si>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</si>
  <si>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</si>
  <si>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</si>
  <si>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</si>
  <si>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</si>
  <si>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</si>
  <si>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</si>
  <si>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</si>
  <si>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</si>
  <si>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d4</t>
  </si>
  <si>
    <t>d5</t>
  </si>
  <si>
    <t>d6</t>
  </si>
  <si>
    <t>costo effettivo a carico dell'asl per propri assistiti</t>
  </si>
  <si>
    <t>d8</t>
  </si>
  <si>
    <t>rigo</t>
  </si>
  <si>
    <t>conto</t>
  </si>
  <si>
    <t>descrizione</t>
  </si>
  <si>
    <t xml:space="preserve">costo ricavo 2012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</si>
</sst>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0.0%"/>
    <numFmt numFmtId="172" formatCode="_-* #,##0.000_-;\-* #,##0.0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/>
    </xf>
    <xf numFmtId="43" fontId="0" fillId="0" borderId="0" xfId="45" applyFill="1" applyAlignment="1">
      <alignment/>
    </xf>
    <xf numFmtId="43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 horizontal="right" vertical="center"/>
    </xf>
    <xf numFmtId="43" fontId="0" fillId="0" borderId="0" xfId="45" applyAlignment="1">
      <alignment/>
    </xf>
    <xf numFmtId="43" fontId="0" fillId="0" borderId="0" xfId="0" applyNumberFormat="1" applyAlignment="1">
      <alignment/>
    </xf>
    <xf numFmtId="43" fontId="0" fillId="0" borderId="0" xfId="45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0" fillId="16" borderId="10" xfId="0" applyFill="1" applyBorder="1" applyAlignment="1">
      <alignment/>
    </xf>
    <xf numFmtId="0" fontId="22" fillId="24" borderId="10" xfId="48" applyFont="1" applyFill="1" applyBorder="1" applyAlignment="1">
      <alignment horizontal="left" vertical="center"/>
      <protection/>
    </xf>
    <xf numFmtId="0" fontId="22" fillId="24" borderId="10" xfId="49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wrapText="1"/>
    </xf>
    <xf numFmtId="0" fontId="22" fillId="0" borderId="10" xfId="48" applyFont="1" applyBorder="1" applyAlignment="1">
      <alignment horizontal="left" vertical="center" wrapText="1"/>
      <protection/>
    </xf>
    <xf numFmtId="0" fontId="22" fillId="0" borderId="10" xfId="49" applyFont="1" applyBorder="1" applyAlignment="1">
      <alignment horizontal="left" vertical="center" wrapText="1"/>
      <protection/>
    </xf>
    <xf numFmtId="0" fontId="22" fillId="0" borderId="10" xfId="49" applyFont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16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wrapText="1"/>
    </xf>
    <xf numFmtId="3" fontId="21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osti" xfId="48"/>
    <cellStyle name="Normale_ricav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privati\PRIVATI%202011_2012_cons%202011_2012%20post%20Bellant%20DEF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NCC"/>
      <sheetName val="IGEA"/>
      <sheetName val="SALUS"/>
      <sheetName val="SANTANNA"/>
      <sheetName val="CDC RIC_AMB"/>
      <sheetName val="AMBUL all"/>
      <sheetName val="AMBUL no CdC"/>
      <sheetName val="fatturato"/>
      <sheetName val="fatturato (2)"/>
      <sheetName val="FEC"/>
      <sheetName val="villa igea"/>
      <sheetName val="FEC (2)"/>
    </sheetNames>
    <sheetDataSet>
      <sheetData sheetId="12">
        <row r="4">
          <cell r="G4">
            <v>23816845.660660293</v>
          </cell>
          <cell r="N4">
            <v>24657024.090143345</v>
          </cell>
        </row>
        <row r="5">
          <cell r="G5">
            <v>9669353.745647714</v>
          </cell>
          <cell r="N5">
            <v>9077394.979856653</v>
          </cell>
        </row>
        <row r="6">
          <cell r="G6">
            <v>17298116.6146046</v>
          </cell>
          <cell r="N6">
            <v>16531673.505</v>
          </cell>
        </row>
        <row r="10">
          <cell r="G10">
            <v>12364800.332209446</v>
          </cell>
          <cell r="N10">
            <v>12915395.665542461</v>
          </cell>
        </row>
        <row r="11">
          <cell r="G11">
            <v>2386035.4450405543</v>
          </cell>
          <cell r="N11">
            <v>2314252.4644575384</v>
          </cell>
        </row>
        <row r="12">
          <cell r="G12">
            <v>2527099.3625</v>
          </cell>
          <cell r="N12">
            <v>2329521.555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G2" sqref="G2:I15"/>
    </sheetView>
  </sheetViews>
  <sheetFormatPr defaultColWidth="9.140625" defaultRowHeight="12.75"/>
  <cols>
    <col min="1" max="1" width="10.00390625" style="1" bestFit="1" customWidth="1"/>
    <col min="2" max="2" width="43.28125" style="1" customWidth="1"/>
    <col min="3" max="3" width="12.8515625" style="1" bestFit="1" customWidth="1"/>
    <col min="4" max="4" width="13.57421875" style="1" bestFit="1" customWidth="1"/>
    <col min="5" max="5" width="8.421875" style="1" bestFit="1" customWidth="1"/>
    <col min="6" max="6" width="2.140625" style="1" customWidth="1"/>
    <col min="7" max="7" width="10.140625" style="1" bestFit="1" customWidth="1"/>
    <col min="8" max="8" width="14.7109375" style="1" customWidth="1"/>
    <col min="9" max="9" width="7.8515625" style="1" bestFit="1" customWidth="1"/>
    <col min="10" max="10" width="9.8515625" style="3" bestFit="1" customWidth="1"/>
    <col min="11" max="16384" width="9.140625" style="1" customWidth="1"/>
  </cols>
  <sheetData>
    <row r="1" ht="12.75">
      <c r="A1" s="1" t="s">
        <v>17</v>
      </c>
    </row>
    <row r="2" spans="3:10" ht="12.75">
      <c r="C2" s="1" t="s">
        <v>0</v>
      </c>
      <c r="D2" s="1" t="s">
        <v>1</v>
      </c>
      <c r="E2" s="1" t="s">
        <v>2</v>
      </c>
      <c r="G2" s="1" t="s">
        <v>3</v>
      </c>
      <c r="H2" s="1" t="s">
        <v>4</v>
      </c>
      <c r="I2" s="1" t="s">
        <v>2</v>
      </c>
      <c r="J2" s="3" t="s">
        <v>5</v>
      </c>
    </row>
    <row r="3" spans="1:7" ht="12.75">
      <c r="A3" s="2"/>
      <c r="B3" s="2"/>
      <c r="C3" s="3"/>
      <c r="D3" s="3"/>
      <c r="E3" s="3"/>
      <c r="F3" s="3"/>
      <c r="G3" s="3"/>
    </row>
    <row r="4" spans="1:10" ht="12.75">
      <c r="A4" s="2">
        <v>3100471</v>
      </c>
      <c r="B4" s="2" t="s">
        <v>6</v>
      </c>
      <c r="C4" s="3">
        <v>23640560</v>
      </c>
      <c r="D4" s="3">
        <f>+'[1]FEC (2)'!N4</f>
        <v>24657024.090143345</v>
      </c>
      <c r="E4" s="3">
        <f>+D4-C4-C7</f>
        <v>-1019529.9098566547</v>
      </c>
      <c r="F4" s="3"/>
      <c r="G4" s="3">
        <v>21055741</v>
      </c>
      <c r="H4" s="3">
        <f>+'[1]FEC (2)'!G4</f>
        <v>23816845.660660293</v>
      </c>
      <c r="I4" s="3">
        <f>+H4-G4-G7</f>
        <v>2761104.660660293</v>
      </c>
      <c r="J4" s="3">
        <f>+I4+E4</f>
        <v>1741574.7508036382</v>
      </c>
    </row>
    <row r="5" spans="1:10" ht="12.75">
      <c r="A5" s="2">
        <v>3100472</v>
      </c>
      <c r="B5" s="2" t="s">
        <v>7</v>
      </c>
      <c r="C5" s="3">
        <v>8443720</v>
      </c>
      <c r="D5" s="3">
        <f>+'[1]FEC (2)'!N5</f>
        <v>9077394.979856653</v>
      </c>
      <c r="E5" s="3">
        <f>+D5-C5</f>
        <v>633674.9798566531</v>
      </c>
      <c r="F5" s="3"/>
      <c r="G5" s="3">
        <v>6909766</v>
      </c>
      <c r="H5" s="3">
        <f>+'[1]FEC (2)'!G5</f>
        <v>9669353.745647714</v>
      </c>
      <c r="I5" s="3">
        <f>+H5-G5</f>
        <v>2759587.7456477135</v>
      </c>
      <c r="J5" s="3">
        <f>+I5+E5</f>
        <v>3393262.7255043667</v>
      </c>
    </row>
    <row r="6" spans="1:10" ht="12.75">
      <c r="A6" s="2">
        <v>3100478</v>
      </c>
      <c r="B6" s="2" t="s">
        <v>8</v>
      </c>
      <c r="C6" s="3">
        <v>16070453</v>
      </c>
      <c r="D6" s="3">
        <f>+'[1]FEC (2)'!N6</f>
        <v>16531673.505</v>
      </c>
      <c r="E6" s="3">
        <f>+D6-C6-C9</f>
        <v>461220.5050000008</v>
      </c>
      <c r="F6" s="3"/>
      <c r="G6" s="3">
        <v>15780380</v>
      </c>
      <c r="H6" s="3">
        <f>+'[1]FEC (2)'!G6</f>
        <v>17298116.6146046</v>
      </c>
      <c r="I6" s="3">
        <f>+H6-G6-G9</f>
        <v>1517736.6146045998</v>
      </c>
      <c r="J6" s="3">
        <f>+I6+E6</f>
        <v>1978957.1196046006</v>
      </c>
    </row>
    <row r="7" spans="1:8" ht="12.75">
      <c r="A7" s="2">
        <v>3100486</v>
      </c>
      <c r="B7" s="2" t="s">
        <v>9</v>
      </c>
      <c r="C7" s="3">
        <v>2035994</v>
      </c>
      <c r="D7" s="3"/>
      <c r="E7" s="3"/>
      <c r="F7" s="3"/>
      <c r="G7" s="3"/>
      <c r="H7" s="3">
        <f>+'[1]FEC (2)'!G7</f>
        <v>0</v>
      </c>
    </row>
    <row r="8" spans="1:10" ht="12.75">
      <c r="A8" s="2"/>
      <c r="B8" s="2"/>
      <c r="C8" s="3">
        <f>SUM(C4:C7)</f>
        <v>50190727</v>
      </c>
      <c r="D8" s="3">
        <f>SUM(D4:D7)</f>
        <v>50266092.575</v>
      </c>
      <c r="E8" s="3">
        <f>SUM(E4:E7)</f>
        <v>75365.57499999925</v>
      </c>
      <c r="F8" s="3"/>
      <c r="G8" s="3">
        <f>SUM(G4:G7)</f>
        <v>43745887</v>
      </c>
      <c r="H8" s="3">
        <f>SUM(H4:H7)</f>
        <v>50784316.0209126</v>
      </c>
      <c r="I8" s="3">
        <f>SUM(I4:I7)</f>
        <v>7038429.020912606</v>
      </c>
      <c r="J8" s="3">
        <f>SUM(J4:J7)</f>
        <v>7113794.5959126055</v>
      </c>
    </row>
    <row r="9" spans="1:8" ht="12.75">
      <c r="A9" s="2"/>
      <c r="B9" s="2"/>
      <c r="C9" s="3"/>
      <c r="D9" s="3"/>
      <c r="E9" s="3"/>
      <c r="F9" s="3"/>
      <c r="G9" s="3"/>
      <c r="H9" s="3"/>
    </row>
    <row r="10" spans="1:10" ht="12.75">
      <c r="A10" s="2">
        <v>3100419</v>
      </c>
      <c r="B10" s="2" t="s">
        <v>10</v>
      </c>
      <c r="C10" s="3">
        <v>12137846</v>
      </c>
      <c r="D10" s="3">
        <f>+'[1]FEC (2)'!N10</f>
        <v>12915395.665542461</v>
      </c>
      <c r="E10" s="3">
        <f>+D10-C10-C13</f>
        <v>432505.665542461</v>
      </c>
      <c r="F10" s="3"/>
      <c r="G10" s="3">
        <v>11706780</v>
      </c>
      <c r="H10" s="3">
        <f>+'[1]FEC (2)'!G10</f>
        <v>12364800.332209446</v>
      </c>
      <c r="I10" s="3">
        <f>+H10-G10-G13</f>
        <v>658020.3322094455</v>
      </c>
      <c r="J10" s="3">
        <f>+I10+E10</f>
        <v>1090525.9977519065</v>
      </c>
    </row>
    <row r="11" spans="1:10" ht="12.75">
      <c r="A11" s="2">
        <v>3100484</v>
      </c>
      <c r="B11" s="2" t="s">
        <v>11</v>
      </c>
      <c r="C11" s="3">
        <v>2203285</v>
      </c>
      <c r="D11" s="3">
        <f>+'[1]FEC (2)'!N11</f>
        <v>2314252.4644575384</v>
      </c>
      <c r="E11" s="3">
        <f>+D11-C11</f>
        <v>110967.46445753844</v>
      </c>
      <c r="F11" s="3"/>
      <c r="G11" s="3">
        <v>2093912</v>
      </c>
      <c r="H11" s="3">
        <f>+'[1]FEC (2)'!G11</f>
        <v>2386035.4450405543</v>
      </c>
      <c r="I11" s="3">
        <f>+H11-G11</f>
        <v>292123.4450405543</v>
      </c>
      <c r="J11" s="3">
        <f>+I11+E11</f>
        <v>403090.9094980927</v>
      </c>
    </row>
    <row r="12" spans="1:10" ht="12.75">
      <c r="A12" s="2">
        <v>3100485</v>
      </c>
      <c r="B12" s="2" t="s">
        <v>12</v>
      </c>
      <c r="C12" s="3">
        <v>2174476</v>
      </c>
      <c r="D12" s="3">
        <f>+'[1]FEC (2)'!N12</f>
        <v>2329521.555</v>
      </c>
      <c r="E12" s="3">
        <f>+D12-C12</f>
        <v>155045.55500000017</v>
      </c>
      <c r="F12" s="3"/>
      <c r="G12" s="3">
        <v>2108831</v>
      </c>
      <c r="H12" s="3">
        <f>+'[1]FEC (2)'!G12</f>
        <v>2527099.3625</v>
      </c>
      <c r="I12" s="3">
        <f>+H12-G12</f>
        <v>418268.3624999998</v>
      </c>
      <c r="J12" s="3">
        <f>+I12+E12</f>
        <v>573313.9175</v>
      </c>
    </row>
    <row r="13" spans="1:8" ht="12.75">
      <c r="A13" s="2">
        <v>3100487</v>
      </c>
      <c r="B13" s="2" t="s">
        <v>13</v>
      </c>
      <c r="C13" s="3">
        <v>345044</v>
      </c>
      <c r="D13" s="3">
        <f>+'[1]FEC (2)'!N13</f>
        <v>0</v>
      </c>
      <c r="E13" s="3"/>
      <c r="F13" s="3"/>
      <c r="G13" s="3"/>
      <c r="H13" s="3">
        <f>+'[1]FEC (2)'!G13</f>
        <v>0</v>
      </c>
    </row>
    <row r="14" spans="3:10" ht="12.75">
      <c r="C14" s="3">
        <f>SUM(C10:C13)</f>
        <v>16860651</v>
      </c>
      <c r="D14" s="3">
        <f>SUM(D10:D13)</f>
        <v>17559169.685</v>
      </c>
      <c r="E14" s="3">
        <f>SUM(E10:E13)</f>
        <v>698518.6849999996</v>
      </c>
      <c r="F14" s="3"/>
      <c r="G14" s="3">
        <f>SUM(G10:G13)</f>
        <v>15909523</v>
      </c>
      <c r="H14" s="3">
        <f>SUM(H10:H13)</f>
        <v>17277935.13975</v>
      </c>
      <c r="I14" s="3">
        <f>SUM(I10:I13)</f>
        <v>1368412.1397499996</v>
      </c>
      <c r="J14" s="3">
        <f>SUM(J10:J13)</f>
        <v>2066930.8247499992</v>
      </c>
    </row>
    <row r="15" spans="3:10" ht="12.75">
      <c r="C15" s="3">
        <f>+C14+C8</f>
        <v>67051378</v>
      </c>
      <c r="D15" s="3">
        <f>+D14+D8</f>
        <v>67825262.26</v>
      </c>
      <c r="E15" s="3">
        <f>+E14+E8</f>
        <v>773884.2599999988</v>
      </c>
      <c r="F15" s="3"/>
      <c r="G15" s="3">
        <f>+G14+G8</f>
        <v>59655410</v>
      </c>
      <c r="H15" s="3">
        <f>+H14+H8</f>
        <v>68062251.1606626</v>
      </c>
      <c r="I15" s="3">
        <f>+I14+I8</f>
        <v>8406841.160662606</v>
      </c>
      <c r="J15" s="3">
        <f>+J14+J8</f>
        <v>9180725.420662604</v>
      </c>
    </row>
    <row r="17" spans="2:3" ht="12.75">
      <c r="B17" s="5"/>
      <c r="C17" s="7"/>
    </row>
    <row r="18" spans="2:8" ht="12.75">
      <c r="B18" s="5"/>
      <c r="C18" s="7"/>
      <c r="H18" s="4"/>
    </row>
    <row r="19" spans="4:9" ht="12.75">
      <c r="D19" s="4"/>
      <c r="G19" s="1">
        <v>310000486</v>
      </c>
      <c r="H19" s="6" t="s">
        <v>14</v>
      </c>
      <c r="I19" s="10">
        <v>7113794.61</v>
      </c>
    </row>
    <row r="20" spans="7:9" ht="12.75">
      <c r="G20" s="1">
        <v>310000487</v>
      </c>
      <c r="H20" s="1" t="s">
        <v>14</v>
      </c>
      <c r="I20" s="10">
        <v>2066935.84</v>
      </c>
    </row>
    <row r="21" spans="8:9" ht="12.75">
      <c r="H21" s="6"/>
      <c r="I21" s="10"/>
    </row>
    <row r="22" spans="7:9" ht="12.75">
      <c r="G22" s="1">
        <v>450000253</v>
      </c>
      <c r="H22" s="1" t="s">
        <v>15</v>
      </c>
      <c r="I22" s="10">
        <v>3393263</v>
      </c>
    </row>
    <row r="23" spans="7:9" ht="12.75">
      <c r="G23" s="1">
        <v>450000254</v>
      </c>
      <c r="H23" s="1" t="s">
        <v>15</v>
      </c>
      <c r="I23" s="10">
        <v>403090</v>
      </c>
    </row>
    <row r="24" spans="4:9" ht="12.75">
      <c r="D24" s="3"/>
      <c r="E24" s="4"/>
      <c r="F24" s="4"/>
      <c r="G24" s="1">
        <v>450000276</v>
      </c>
      <c r="H24" s="1" t="s">
        <v>16</v>
      </c>
      <c r="I24" s="10">
        <v>2552272</v>
      </c>
    </row>
    <row r="25" spans="3:8" ht="12.75">
      <c r="C25" s="3"/>
      <c r="D25" s="3"/>
      <c r="E25" s="4"/>
      <c r="F25" s="4"/>
      <c r="H25" s="4"/>
    </row>
    <row r="26" spans="3:6" ht="12.75">
      <c r="C26" s="3"/>
      <c r="D26" s="3"/>
      <c r="E26" s="4"/>
      <c r="F26" s="4"/>
    </row>
    <row r="27" spans="3:6" ht="12.75">
      <c r="C27" s="3"/>
      <c r="D27" s="3"/>
      <c r="E27" s="4"/>
      <c r="F27" s="4"/>
    </row>
    <row r="28" spans="3:6" ht="12.75">
      <c r="C28" s="3"/>
      <c r="D28" s="3"/>
      <c r="E28" s="4"/>
      <c r="F28" s="4"/>
    </row>
    <row r="29" spans="3:6" ht="12.75">
      <c r="C29" s="3"/>
      <c r="D29" s="3"/>
      <c r="E29" s="4"/>
      <c r="F29" s="4"/>
    </row>
    <row r="30" spans="3:9" ht="12.75">
      <c r="C30" s="3"/>
      <c r="D30" s="3"/>
      <c r="E30" s="4"/>
      <c r="F30" s="4"/>
      <c r="H30" s="8"/>
      <c r="I30" s="6"/>
    </row>
    <row r="31" spans="3:9" ht="12.75">
      <c r="C31" s="3"/>
      <c r="D31" s="3"/>
      <c r="E31" s="4"/>
      <c r="F31" s="4"/>
      <c r="H31" s="8"/>
      <c r="I31" s="6"/>
    </row>
    <row r="32" spans="3:8" ht="12.75">
      <c r="C32" s="3"/>
      <c r="D32" s="3"/>
      <c r="E32" s="4"/>
      <c r="F32" s="4"/>
      <c r="H32" s="8"/>
    </row>
    <row r="33" spans="3:8" ht="12.75">
      <c r="C33" s="3"/>
      <c r="D33" s="3"/>
      <c r="E33" s="4"/>
      <c r="F33" s="4"/>
      <c r="H33" s="8"/>
    </row>
    <row r="34" spans="3:8" ht="12.75">
      <c r="C34" s="3"/>
      <c r="D34" s="3"/>
      <c r="E34" s="4"/>
      <c r="F34" s="4"/>
      <c r="H34" s="8"/>
    </row>
    <row r="35" spans="3:8" ht="12.75">
      <c r="C35" s="3"/>
      <c r="D35" s="3"/>
      <c r="E35" s="4"/>
      <c r="F35" s="4"/>
      <c r="H35" s="8"/>
    </row>
    <row r="36" spans="3:8" ht="12.75">
      <c r="C36" s="3"/>
      <c r="D36" s="3"/>
      <c r="E36" s="4"/>
      <c r="F36" s="4"/>
      <c r="H36" s="8"/>
    </row>
    <row r="37" spans="3:8" ht="12.75">
      <c r="C37" s="3"/>
      <c r="D37" s="3"/>
      <c r="E37" s="4"/>
      <c r="F37" s="4"/>
      <c r="H37" s="8"/>
    </row>
    <row r="38" spans="3:8" ht="12.75">
      <c r="C38" s="3"/>
      <c r="D38" s="3"/>
      <c r="E38" s="4"/>
      <c r="F38" s="4"/>
      <c r="H38" s="8"/>
    </row>
    <row r="39" spans="3:8" ht="12.75">
      <c r="C39" s="3"/>
      <c r="D39" s="3"/>
      <c r="E39" s="4"/>
      <c r="F39" s="4"/>
      <c r="H39" s="8"/>
    </row>
    <row r="40" spans="3:8" ht="12.75">
      <c r="C40" s="4"/>
      <c r="D40" s="4"/>
      <c r="E40" s="4"/>
      <c r="F40" s="4"/>
      <c r="H40" s="8"/>
    </row>
    <row r="41" ht="12.75">
      <c r="H41" s="9"/>
    </row>
    <row r="42" ht="12.75">
      <c r="H42" s="6"/>
    </row>
  </sheetData>
  <sheetProtection/>
  <printOptions/>
  <pageMargins left="0.17" right="0.17" top="1" bottom="1" header="0.5" footer="0.5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H1" sqref="H1:R16384"/>
    </sheetView>
  </sheetViews>
  <sheetFormatPr defaultColWidth="9.140625" defaultRowHeight="12.75"/>
  <cols>
    <col min="1" max="1" width="4.00390625" style="1" bestFit="1" customWidth="1"/>
    <col min="2" max="2" width="7.00390625" style="1" bestFit="1" customWidth="1"/>
    <col min="3" max="3" width="43.28125" style="23" customWidth="1"/>
    <col min="4" max="6" width="11.421875" style="23" customWidth="1"/>
    <col min="7" max="7" width="2.140625" style="1" customWidth="1"/>
    <col min="8" max="8" width="10.140625" style="1" bestFit="1" customWidth="1"/>
    <col min="9" max="9" width="14.7109375" style="1" customWidth="1"/>
    <col min="10" max="10" width="12.8515625" style="1" bestFit="1" customWidth="1"/>
    <col min="11" max="11" width="9.8515625" style="3" bestFit="1" customWidth="1"/>
    <col min="12" max="16384" width="9.140625" style="1" customWidth="1"/>
  </cols>
  <sheetData>
    <row r="2" spans="1:6" ht="12.75">
      <c r="A2" s="11" t="s">
        <v>69</v>
      </c>
      <c r="B2" s="11" t="s">
        <v>70</v>
      </c>
      <c r="C2" s="16" t="s">
        <v>71</v>
      </c>
      <c r="D2" s="16" t="s">
        <v>0</v>
      </c>
      <c r="E2" s="16" t="s">
        <v>28</v>
      </c>
      <c r="F2" s="16" t="s">
        <v>2</v>
      </c>
    </row>
    <row r="3" spans="1:7" ht="25.5">
      <c r="A3" s="11" t="s">
        <v>17</v>
      </c>
      <c r="B3" s="12">
        <v>3100471</v>
      </c>
      <c r="C3" s="17" t="s">
        <v>6</v>
      </c>
      <c r="D3" s="24">
        <v>23640560</v>
      </c>
      <c r="E3" s="24">
        <f>+'[1]FEC (2)'!N4</f>
        <v>24657024.090143345</v>
      </c>
      <c r="F3" s="24">
        <f>+E3-D3-D6</f>
        <v>-1019529.9098566547</v>
      </c>
      <c r="G3" s="3"/>
    </row>
    <row r="4" spans="1:7" ht="25.5">
      <c r="A4" s="11" t="s">
        <v>29</v>
      </c>
      <c r="B4" s="12">
        <v>3100472</v>
      </c>
      <c r="C4" s="17" t="s">
        <v>7</v>
      </c>
      <c r="D4" s="24">
        <v>8443720</v>
      </c>
      <c r="E4" s="24">
        <f>+'[1]FEC (2)'!N5</f>
        <v>9077394.979856653</v>
      </c>
      <c r="F4" s="24">
        <f>+E4-D4</f>
        <v>633674.9798566531</v>
      </c>
      <c r="G4" s="3"/>
    </row>
    <row r="5" spans="1:7" ht="25.5">
      <c r="A5" s="11" t="s">
        <v>30</v>
      </c>
      <c r="B5" s="12">
        <v>3100478</v>
      </c>
      <c r="C5" s="17" t="s">
        <v>8</v>
      </c>
      <c r="D5" s="24">
        <v>16070453</v>
      </c>
      <c r="E5" s="24">
        <f>+'[1]FEC (2)'!N6</f>
        <v>16531673.505</v>
      </c>
      <c r="F5" s="24">
        <f>+E5-D5-D8</f>
        <v>461220.5050000008</v>
      </c>
      <c r="G5" s="3"/>
    </row>
    <row r="6" spans="1:7" ht="38.25">
      <c r="A6" s="11" t="s">
        <v>31</v>
      </c>
      <c r="B6" s="12">
        <v>3100486</v>
      </c>
      <c r="C6" s="17" t="s">
        <v>9</v>
      </c>
      <c r="D6" s="24">
        <v>2035994</v>
      </c>
      <c r="E6" s="24"/>
      <c r="F6" s="24"/>
      <c r="G6" s="3"/>
    </row>
    <row r="7" spans="1:7" ht="12.75">
      <c r="A7" s="11" t="s">
        <v>32</v>
      </c>
      <c r="B7" s="12"/>
      <c r="C7" s="17" t="s">
        <v>18</v>
      </c>
      <c r="D7" s="24">
        <f>SUM(D3:D6)</f>
        <v>50190727</v>
      </c>
      <c r="E7" s="24">
        <f>SUM(E3:E6)</f>
        <v>50266092.575</v>
      </c>
      <c r="F7" s="24">
        <f>SUM(F3:F6)</f>
        <v>75365.57499999925</v>
      </c>
      <c r="G7" s="3"/>
    </row>
    <row r="8" spans="1:7" ht="12.75">
      <c r="A8" s="11"/>
      <c r="B8" s="12"/>
      <c r="C8" s="17"/>
      <c r="D8" s="24"/>
      <c r="E8" s="24"/>
      <c r="F8" s="24"/>
      <c r="G8" s="3"/>
    </row>
    <row r="9" spans="1:7" ht="25.5">
      <c r="A9" s="11" t="s">
        <v>33</v>
      </c>
      <c r="B9" s="12">
        <v>3100419</v>
      </c>
      <c r="C9" s="17" t="s">
        <v>10</v>
      </c>
      <c r="D9" s="24">
        <v>12137846</v>
      </c>
      <c r="E9" s="24">
        <f>+'[1]FEC (2)'!N10</f>
        <v>12915395.665542461</v>
      </c>
      <c r="F9" s="24">
        <f>+E9-D9-D12</f>
        <v>432505.665542461</v>
      </c>
      <c r="G9" s="3"/>
    </row>
    <row r="10" spans="1:7" ht="25.5">
      <c r="A10" s="11" t="s">
        <v>34</v>
      </c>
      <c r="B10" s="12">
        <v>3100484</v>
      </c>
      <c r="C10" s="17" t="s">
        <v>11</v>
      </c>
      <c r="D10" s="24">
        <v>2203285</v>
      </c>
      <c r="E10" s="24">
        <f>+'[1]FEC (2)'!N11</f>
        <v>2314252.4644575384</v>
      </c>
      <c r="F10" s="24">
        <f>+E10-D10</f>
        <v>110967.46445753844</v>
      </c>
      <c r="G10" s="3"/>
    </row>
    <row r="11" spans="1:7" ht="25.5">
      <c r="A11" s="11" t="s">
        <v>35</v>
      </c>
      <c r="B11" s="12">
        <v>3100485</v>
      </c>
      <c r="C11" s="17" t="s">
        <v>12</v>
      </c>
      <c r="D11" s="24">
        <v>2174476</v>
      </c>
      <c r="E11" s="24">
        <f>+'[1]FEC (2)'!N12</f>
        <v>2329521.555</v>
      </c>
      <c r="F11" s="24">
        <f>+E11-D11</f>
        <v>155045.55500000017</v>
      </c>
      <c r="G11" s="3"/>
    </row>
    <row r="12" spans="1:7" ht="38.25">
      <c r="A12" s="11" t="s">
        <v>36</v>
      </c>
      <c r="B12" s="12">
        <v>3100487</v>
      </c>
      <c r="C12" s="17" t="s">
        <v>13</v>
      </c>
      <c r="D12" s="24">
        <v>345044</v>
      </c>
      <c r="E12" s="24">
        <f>+'[1]FEC (2)'!N13</f>
        <v>0</v>
      </c>
      <c r="F12" s="24"/>
      <c r="G12" s="3"/>
    </row>
    <row r="13" spans="1:7" ht="12.75">
      <c r="A13" s="11" t="s">
        <v>37</v>
      </c>
      <c r="B13" s="11"/>
      <c r="C13" s="18" t="s">
        <v>19</v>
      </c>
      <c r="D13" s="24">
        <f>SUM(D9:D12)</f>
        <v>16860651</v>
      </c>
      <c r="E13" s="24">
        <f>SUM(E9:E12)</f>
        <v>17559169.685</v>
      </c>
      <c r="F13" s="24">
        <f>SUM(F9:F12)</f>
        <v>698518.6849999996</v>
      </c>
      <c r="G13" s="3"/>
    </row>
    <row r="14" spans="1:7" ht="12.75">
      <c r="A14" s="11" t="s">
        <v>38</v>
      </c>
      <c r="B14" s="11"/>
      <c r="C14" s="18" t="s">
        <v>20</v>
      </c>
      <c r="D14" s="24">
        <f>+D13+D7</f>
        <v>67051378</v>
      </c>
      <c r="E14" s="24">
        <f>+E13+E7</f>
        <v>67825262.26</v>
      </c>
      <c r="F14" s="24">
        <f>+F13+F7</f>
        <v>773884.2599999988</v>
      </c>
      <c r="G14" s="3"/>
    </row>
    <row r="15" spans="1:6" ht="12.75">
      <c r="A15" s="11"/>
      <c r="B15" s="13"/>
      <c r="C15" s="19"/>
      <c r="D15" s="19"/>
      <c r="E15" s="19"/>
      <c r="F15" s="19"/>
    </row>
    <row r="16" spans="1:6" ht="12.75">
      <c r="A16" s="11" t="s">
        <v>69</v>
      </c>
      <c r="B16" s="11" t="s">
        <v>70</v>
      </c>
      <c r="C16" s="16" t="s">
        <v>71</v>
      </c>
      <c r="D16" s="16" t="s">
        <v>3</v>
      </c>
      <c r="E16" s="16" t="s">
        <v>27</v>
      </c>
      <c r="F16" s="16" t="s">
        <v>2</v>
      </c>
    </row>
    <row r="17" spans="1:10" ht="25.5">
      <c r="A17" s="11" t="s">
        <v>39</v>
      </c>
      <c r="B17" s="12">
        <v>3100471</v>
      </c>
      <c r="C17" s="17" t="s">
        <v>6</v>
      </c>
      <c r="D17" s="24">
        <v>21055741</v>
      </c>
      <c r="E17" s="24">
        <f>+'[1]FEC (2)'!G4</f>
        <v>23816845.660660293</v>
      </c>
      <c r="F17" s="24">
        <f>+E17-D17-D20</f>
        <v>2761104.660660293</v>
      </c>
      <c r="I17" s="6"/>
      <c r="J17" s="5"/>
    </row>
    <row r="18" spans="1:10" ht="25.5">
      <c r="A18" s="11" t="s">
        <v>40</v>
      </c>
      <c r="B18" s="12">
        <v>3100472</v>
      </c>
      <c r="C18" s="17" t="s">
        <v>7</v>
      </c>
      <c r="D18" s="24">
        <v>6909766</v>
      </c>
      <c r="E18" s="24">
        <f>+'[1]FEC (2)'!G5</f>
        <v>9669353.745647714</v>
      </c>
      <c r="F18" s="24">
        <f>+E18-D18</f>
        <v>2759587.7456477135</v>
      </c>
      <c r="J18" s="5"/>
    </row>
    <row r="19" spans="1:10" ht="25.5">
      <c r="A19" s="11" t="s">
        <v>41</v>
      </c>
      <c r="B19" s="12">
        <v>3100478</v>
      </c>
      <c r="C19" s="17" t="s">
        <v>8</v>
      </c>
      <c r="D19" s="24">
        <v>15780380</v>
      </c>
      <c r="E19" s="24">
        <f>+'[1]FEC (2)'!G6</f>
        <v>17298116.6146046</v>
      </c>
      <c r="F19" s="24">
        <f>+E19-D19-D22</f>
        <v>1517736.6146045998</v>
      </c>
      <c r="I19" s="6"/>
      <c r="J19" s="5"/>
    </row>
    <row r="20" spans="1:10" ht="38.25">
      <c r="A20" s="11" t="s">
        <v>42</v>
      </c>
      <c r="B20" s="12">
        <v>3100486</v>
      </c>
      <c r="C20" s="17" t="s">
        <v>9</v>
      </c>
      <c r="D20" s="24">
        <v>0</v>
      </c>
      <c r="E20" s="24">
        <f>+'[1]FEC (2)'!G7</f>
        <v>0</v>
      </c>
      <c r="F20" s="24"/>
      <c r="J20" s="5"/>
    </row>
    <row r="21" spans="1:10" ht="12.75">
      <c r="A21" s="11" t="s">
        <v>43</v>
      </c>
      <c r="B21" s="12"/>
      <c r="C21" s="17" t="s">
        <v>18</v>
      </c>
      <c r="D21" s="24">
        <f>SUM(D17:D20)</f>
        <v>43745887</v>
      </c>
      <c r="E21" s="24">
        <f>SUM(E17:E20)</f>
        <v>50784316.0209126</v>
      </c>
      <c r="F21" s="24">
        <f>SUM(F17:F20)</f>
        <v>7038429.020912606</v>
      </c>
      <c r="J21" s="5"/>
    </row>
    <row r="22" spans="1:10" ht="12.75">
      <c r="A22" s="11"/>
      <c r="B22" s="12"/>
      <c r="C22" s="17"/>
      <c r="D22" s="24"/>
      <c r="E22" s="24"/>
      <c r="F22" s="24"/>
      <c r="G22" s="4"/>
      <c r="J22" s="5"/>
    </row>
    <row r="23" spans="1:9" ht="25.5">
      <c r="A23" s="11" t="s">
        <v>44</v>
      </c>
      <c r="B23" s="12">
        <v>3100419</v>
      </c>
      <c r="C23" s="17" t="s">
        <v>10</v>
      </c>
      <c r="D23" s="24">
        <v>11706780</v>
      </c>
      <c r="E23" s="24">
        <f>+'[1]FEC (2)'!G10</f>
        <v>12364800.332209446</v>
      </c>
      <c r="F23" s="24">
        <f>+E23-D23-D26</f>
        <v>658020.3322094455</v>
      </c>
      <c r="G23" s="4"/>
      <c r="I23" s="4"/>
    </row>
    <row r="24" spans="1:7" ht="25.5">
      <c r="A24" s="11" t="s">
        <v>45</v>
      </c>
      <c r="B24" s="12">
        <v>3100484</v>
      </c>
      <c r="C24" s="17" t="s">
        <v>11</v>
      </c>
      <c r="D24" s="24">
        <v>2093912</v>
      </c>
      <c r="E24" s="24">
        <f>+'[1]FEC (2)'!G11</f>
        <v>2386035.4450405543</v>
      </c>
      <c r="F24" s="24">
        <f>+E24-D24</f>
        <v>292123.4450405543</v>
      </c>
      <c r="G24" s="4"/>
    </row>
    <row r="25" spans="1:7" ht="25.5">
      <c r="A25" s="11" t="s">
        <v>46</v>
      </c>
      <c r="B25" s="12">
        <v>3100485</v>
      </c>
      <c r="C25" s="17" t="s">
        <v>12</v>
      </c>
      <c r="D25" s="24">
        <v>2108831</v>
      </c>
      <c r="E25" s="24">
        <f>+'[1]FEC (2)'!G12</f>
        <v>2527099.3625</v>
      </c>
      <c r="F25" s="24">
        <f>+E25-D25</f>
        <v>418268.3624999998</v>
      </c>
      <c r="G25" s="4"/>
    </row>
    <row r="26" spans="1:7" ht="38.25">
      <c r="A26" s="11" t="s">
        <v>47</v>
      </c>
      <c r="B26" s="12">
        <v>3100487</v>
      </c>
      <c r="C26" s="17" t="s">
        <v>13</v>
      </c>
      <c r="D26" s="24">
        <v>0</v>
      </c>
      <c r="E26" s="24">
        <f>+'[1]FEC (2)'!G13</f>
        <v>0</v>
      </c>
      <c r="F26" s="24"/>
      <c r="G26" s="4"/>
    </row>
    <row r="27" spans="1:7" ht="12.75">
      <c r="A27" s="11" t="s">
        <v>48</v>
      </c>
      <c r="B27" s="11"/>
      <c r="C27" s="18" t="s">
        <v>19</v>
      </c>
      <c r="D27" s="24">
        <f>SUM(D23:D26)</f>
        <v>15909523</v>
      </c>
      <c r="E27" s="24">
        <f>SUM(E23:E26)</f>
        <v>17277935.13975</v>
      </c>
      <c r="F27" s="24">
        <f>SUM(F23:F26)</f>
        <v>1368412.1397499996</v>
      </c>
      <c r="G27" s="4"/>
    </row>
    <row r="28" spans="1:10" ht="12.75">
      <c r="A28" s="11" t="s">
        <v>49</v>
      </c>
      <c r="B28" s="11"/>
      <c r="C28" s="18" t="s">
        <v>20</v>
      </c>
      <c r="D28" s="24">
        <f>+D27+D21</f>
        <v>59655410</v>
      </c>
      <c r="E28" s="24">
        <f>+E27+E21</f>
        <v>68062251.1606626</v>
      </c>
      <c r="F28" s="24">
        <f>+F27+F21</f>
        <v>8406841.160662606</v>
      </c>
      <c r="G28" s="4"/>
      <c r="I28" s="8"/>
      <c r="J28" s="6"/>
    </row>
    <row r="29" spans="1:10" ht="12.75">
      <c r="A29" s="11"/>
      <c r="B29" s="13"/>
      <c r="C29" s="19"/>
      <c r="D29" s="25"/>
      <c r="E29" s="25"/>
      <c r="F29" s="25"/>
      <c r="G29" s="4"/>
      <c r="I29" s="8"/>
      <c r="J29" s="6"/>
    </row>
    <row r="30" spans="1:9" ht="25.5">
      <c r="A30" s="11" t="s">
        <v>69</v>
      </c>
      <c r="B30" s="11" t="s">
        <v>70</v>
      </c>
      <c r="C30" s="16" t="s">
        <v>71</v>
      </c>
      <c r="D30" s="24" t="s">
        <v>21</v>
      </c>
      <c r="E30" s="24" t="s">
        <v>26</v>
      </c>
      <c r="F30" s="24" t="s">
        <v>2</v>
      </c>
      <c r="G30" s="4"/>
      <c r="I30" s="8"/>
    </row>
    <row r="31" spans="1:9" ht="25.5">
      <c r="A31" s="11" t="s">
        <v>50</v>
      </c>
      <c r="B31" s="12">
        <v>3100471</v>
      </c>
      <c r="C31" s="17" t="s">
        <v>6</v>
      </c>
      <c r="D31" s="24">
        <f>+D3+D17</f>
        <v>44696301</v>
      </c>
      <c r="E31" s="24">
        <f>+E3+E17</f>
        <v>48473869.750803635</v>
      </c>
      <c r="F31" s="24">
        <f>+E31-D31</f>
        <v>3777568.7508036345</v>
      </c>
      <c r="G31" s="4"/>
      <c r="I31" s="8"/>
    </row>
    <row r="32" spans="1:9" ht="25.5">
      <c r="A32" s="11" t="s">
        <v>51</v>
      </c>
      <c r="B32" s="12">
        <v>3100472</v>
      </c>
      <c r="C32" s="17" t="s">
        <v>7</v>
      </c>
      <c r="D32" s="24">
        <f aca="true" t="shared" si="0" ref="D32:E42">+D4+D18</f>
        <v>15353486</v>
      </c>
      <c r="E32" s="24">
        <f t="shared" si="0"/>
        <v>18746748.72550437</v>
      </c>
      <c r="F32" s="24">
        <f aca="true" t="shared" si="1" ref="F32:F42">+E32-D32</f>
        <v>3393262.7255043685</v>
      </c>
      <c r="G32" s="4"/>
      <c r="I32" s="8"/>
    </row>
    <row r="33" spans="1:9" ht="25.5">
      <c r="A33" s="11" t="s">
        <v>52</v>
      </c>
      <c r="B33" s="12">
        <v>3100478</v>
      </c>
      <c r="C33" s="17" t="s">
        <v>8</v>
      </c>
      <c r="D33" s="24">
        <f t="shared" si="0"/>
        <v>31850833</v>
      </c>
      <c r="E33" s="24">
        <f t="shared" si="0"/>
        <v>33829790.1196046</v>
      </c>
      <c r="F33" s="24">
        <f t="shared" si="1"/>
        <v>1978957.1196046025</v>
      </c>
      <c r="G33" s="4"/>
      <c r="I33" s="8"/>
    </row>
    <row r="34" spans="1:9" ht="38.25">
      <c r="A34" s="11" t="s">
        <v>53</v>
      </c>
      <c r="B34" s="12">
        <v>3100486</v>
      </c>
      <c r="C34" s="17" t="s">
        <v>9</v>
      </c>
      <c r="D34" s="24">
        <f t="shared" si="0"/>
        <v>2035994</v>
      </c>
      <c r="E34" s="24">
        <f t="shared" si="0"/>
        <v>0</v>
      </c>
      <c r="F34" s="24">
        <f t="shared" si="1"/>
        <v>-2035994</v>
      </c>
      <c r="G34" s="4"/>
      <c r="I34" s="8"/>
    </row>
    <row r="35" spans="1:9" ht="12.75">
      <c r="A35" s="11" t="s">
        <v>54</v>
      </c>
      <c r="B35" s="12"/>
      <c r="C35" s="17" t="s">
        <v>18</v>
      </c>
      <c r="D35" s="24">
        <f t="shared" si="0"/>
        <v>93936614</v>
      </c>
      <c r="E35" s="24">
        <f t="shared" si="0"/>
        <v>101050408.5959126</v>
      </c>
      <c r="F35" s="24">
        <f t="shared" si="1"/>
        <v>7113794.5959126055</v>
      </c>
      <c r="G35" s="4"/>
      <c r="I35" s="8"/>
    </row>
    <row r="36" spans="1:9" ht="12.75">
      <c r="A36" s="11" t="s">
        <v>55</v>
      </c>
      <c r="B36" s="12"/>
      <c r="C36" s="17"/>
      <c r="D36" s="24"/>
      <c r="E36" s="24"/>
      <c r="F36" s="24"/>
      <c r="G36" s="4"/>
      <c r="I36" s="8"/>
    </row>
    <row r="37" spans="1:9" ht="25.5">
      <c r="A37" s="11" t="s">
        <v>56</v>
      </c>
      <c r="B37" s="12">
        <v>3100419</v>
      </c>
      <c r="C37" s="17" t="s">
        <v>10</v>
      </c>
      <c r="D37" s="24">
        <f t="shared" si="0"/>
        <v>23844626</v>
      </c>
      <c r="E37" s="24">
        <f t="shared" si="0"/>
        <v>25280195.997751907</v>
      </c>
      <c r="F37" s="24">
        <f t="shared" si="1"/>
        <v>1435569.9977519065</v>
      </c>
      <c r="G37" s="4"/>
      <c r="I37" s="8"/>
    </row>
    <row r="38" spans="1:9" ht="25.5">
      <c r="A38" s="11" t="s">
        <v>57</v>
      </c>
      <c r="B38" s="12">
        <v>3100484</v>
      </c>
      <c r="C38" s="17" t="s">
        <v>11</v>
      </c>
      <c r="D38" s="24">
        <f t="shared" si="0"/>
        <v>4297197</v>
      </c>
      <c r="E38" s="24">
        <f t="shared" si="0"/>
        <v>4700287.909498093</v>
      </c>
      <c r="F38" s="24">
        <f t="shared" si="1"/>
        <v>403090.9094980927</v>
      </c>
      <c r="G38" s="4"/>
      <c r="I38" s="8"/>
    </row>
    <row r="39" spans="1:9" ht="25.5">
      <c r="A39" s="11" t="s">
        <v>58</v>
      </c>
      <c r="B39" s="12">
        <v>3100485</v>
      </c>
      <c r="C39" s="17" t="s">
        <v>12</v>
      </c>
      <c r="D39" s="24">
        <f t="shared" si="0"/>
        <v>4283307</v>
      </c>
      <c r="E39" s="24">
        <f t="shared" si="0"/>
        <v>4856620.9175</v>
      </c>
      <c r="F39" s="24">
        <f t="shared" si="1"/>
        <v>573313.9175000004</v>
      </c>
      <c r="I39" s="9"/>
    </row>
    <row r="40" spans="1:9" ht="38.25">
      <c r="A40" s="11" t="s">
        <v>59</v>
      </c>
      <c r="B40" s="12">
        <v>3100487</v>
      </c>
      <c r="C40" s="17" t="s">
        <v>13</v>
      </c>
      <c r="D40" s="24">
        <f t="shared" si="0"/>
        <v>345044</v>
      </c>
      <c r="E40" s="24">
        <f t="shared" si="0"/>
        <v>0</v>
      </c>
      <c r="F40" s="24">
        <f t="shared" si="1"/>
        <v>-345044</v>
      </c>
      <c r="I40" s="6"/>
    </row>
    <row r="41" spans="1:6" ht="12.75">
      <c r="A41" s="11" t="s">
        <v>60</v>
      </c>
      <c r="B41" s="11"/>
      <c r="C41" s="18" t="s">
        <v>19</v>
      </c>
      <c r="D41" s="24">
        <f t="shared" si="0"/>
        <v>32770174</v>
      </c>
      <c r="E41" s="24">
        <f t="shared" si="0"/>
        <v>34837104.82475</v>
      </c>
      <c r="F41" s="24">
        <f t="shared" si="1"/>
        <v>2066930.8247499987</v>
      </c>
    </row>
    <row r="42" spans="1:6" ht="12.75">
      <c r="A42" s="11" t="s">
        <v>61</v>
      </c>
      <c r="B42" s="11"/>
      <c r="C42" s="18" t="s">
        <v>20</v>
      </c>
      <c r="D42" s="24">
        <f t="shared" si="0"/>
        <v>126706788</v>
      </c>
      <c r="E42" s="24">
        <f t="shared" si="0"/>
        <v>135887513.4206626</v>
      </c>
      <c r="F42" s="24">
        <f t="shared" si="1"/>
        <v>9180725.420662612</v>
      </c>
    </row>
    <row r="43" spans="1:6" ht="12.75">
      <c r="A43" s="11"/>
      <c r="B43" s="13"/>
      <c r="C43" s="19"/>
      <c r="D43" s="25"/>
      <c r="E43" s="19"/>
      <c r="F43" s="19"/>
    </row>
    <row r="44" spans="1:11" ht="25.5">
      <c r="A44" s="11" t="s">
        <v>69</v>
      </c>
      <c r="B44" s="11" t="s">
        <v>70</v>
      </c>
      <c r="C44" s="16" t="s">
        <v>71</v>
      </c>
      <c r="D44" s="27"/>
      <c r="E44" s="16" t="s">
        <v>72</v>
      </c>
      <c r="F44" s="16"/>
      <c r="K44" s="7"/>
    </row>
    <row r="45" spans="1:6" ht="38.25">
      <c r="A45" s="11" t="s">
        <v>62</v>
      </c>
      <c r="B45" s="14">
        <v>3100486</v>
      </c>
      <c r="C45" s="20" t="s">
        <v>9</v>
      </c>
      <c r="D45" s="16" t="s">
        <v>22</v>
      </c>
      <c r="E45" s="24">
        <f>+F35</f>
        <v>7113794.5959126055</v>
      </c>
      <c r="F45" s="16"/>
    </row>
    <row r="46" spans="1:6" ht="38.25">
      <c r="A46" s="11" t="s">
        <v>63</v>
      </c>
      <c r="B46" s="14">
        <v>3100487</v>
      </c>
      <c r="C46" s="20" t="s">
        <v>13</v>
      </c>
      <c r="D46" s="16" t="s">
        <v>22</v>
      </c>
      <c r="E46" s="24">
        <f>+F41</f>
        <v>2066930.8247499987</v>
      </c>
      <c r="F46" s="16"/>
    </row>
    <row r="47" spans="1:6" ht="12.75">
      <c r="A47" s="11"/>
      <c r="B47" s="11"/>
      <c r="C47" s="16"/>
      <c r="D47" s="16"/>
      <c r="E47" s="24"/>
      <c r="F47" s="16"/>
    </row>
    <row r="48" spans="1:6" ht="38.25">
      <c r="A48" s="11" t="s">
        <v>64</v>
      </c>
      <c r="B48" s="15">
        <v>4500253</v>
      </c>
      <c r="C48" s="21" t="s">
        <v>23</v>
      </c>
      <c r="D48" s="16" t="s">
        <v>22</v>
      </c>
      <c r="E48" s="24">
        <f>+F32</f>
        <v>3393262.7255043685</v>
      </c>
      <c r="F48" s="16"/>
    </row>
    <row r="49" spans="1:6" ht="38.25">
      <c r="A49" s="11" t="s">
        <v>65</v>
      </c>
      <c r="B49" s="15">
        <v>4500254</v>
      </c>
      <c r="C49" s="21" t="s">
        <v>24</v>
      </c>
      <c r="D49" s="16" t="s">
        <v>22</v>
      </c>
      <c r="E49" s="24">
        <f>+F38</f>
        <v>403090.9094980927</v>
      </c>
      <c r="F49" s="16"/>
    </row>
    <row r="50" spans="1:6" ht="38.25">
      <c r="A50" s="11" t="s">
        <v>66</v>
      </c>
      <c r="B50" s="15">
        <v>4500276</v>
      </c>
      <c r="C50" s="21" t="s">
        <v>25</v>
      </c>
      <c r="D50" s="16" t="s">
        <v>22</v>
      </c>
      <c r="E50" s="24">
        <f>+F33+F39</f>
        <v>2552271.037104603</v>
      </c>
      <c r="F50" s="16"/>
    </row>
    <row r="51" spans="1:6" ht="12.75">
      <c r="A51" s="11"/>
      <c r="B51" s="11"/>
      <c r="C51" s="16"/>
      <c r="D51" s="16"/>
      <c r="E51" s="16"/>
      <c r="F51" s="16"/>
    </row>
    <row r="52" spans="1:6" ht="12.75">
      <c r="A52" s="11" t="s">
        <v>68</v>
      </c>
      <c r="B52" s="11"/>
      <c r="C52" s="22" t="s">
        <v>67</v>
      </c>
      <c r="D52" s="16"/>
      <c r="E52" s="24">
        <f>+E45+E46-E48-E49-E50</f>
        <v>2832100.74855554</v>
      </c>
      <c r="F52" s="16"/>
    </row>
    <row r="53" ht="12.75">
      <c r="E53" s="26"/>
    </row>
    <row r="54" ht="12.75">
      <c r="E54" s="26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&amp;LCONSUNTIVO 2012&amp;CTAB 07.24 INTEGRAZIONE&amp;RREGIONE PIEMONTE 
 ASSESSORATO SANITA'
ASL213 ASL AL</oddHeader>
    <oddFooter>&amp;L21/03/2014&amp;R&amp;P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mazzag</dc:creator>
  <cp:keywords/>
  <dc:description/>
  <cp:lastModifiedBy>mazzag</cp:lastModifiedBy>
  <cp:lastPrinted>2014-03-19T12:14:23Z</cp:lastPrinted>
  <dcterms:created xsi:type="dcterms:W3CDTF">2014-03-18T13:42:46Z</dcterms:created>
  <dcterms:modified xsi:type="dcterms:W3CDTF">2014-03-19T12:14:32Z</dcterms:modified>
  <cp:category/>
  <cp:version/>
  <cp:contentType/>
  <cp:contentStatus/>
</cp:coreProperties>
</file>